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 activeTab="1"/>
  </bookViews>
  <sheets>
    <sheet name="国校奖学金汇总" sheetId="1" r:id="rId1"/>
    <sheet name="国家励志奖学金" sheetId="2" r:id="rId2"/>
  </sheets>
  <calcPr calcId="144525"/>
</workbook>
</file>

<file path=xl/sharedStrings.xml><?xml version="1.0" encoding="utf-8"?>
<sst xmlns="http://schemas.openxmlformats.org/spreadsheetml/2006/main" count="101" uniqueCount="70">
  <si>
    <t>2020年奖学金申请汇总表</t>
  </si>
  <si>
    <t>序号</t>
  </si>
  <si>
    <t>学号</t>
  </si>
  <si>
    <t>姓名</t>
  </si>
  <si>
    <t>素质分</t>
  </si>
  <si>
    <t>折算素质分
（10%）（可不填）</t>
  </si>
  <si>
    <t xml:space="preserve">成绩平均分
</t>
  </si>
  <si>
    <t>大类排名</t>
  </si>
  <si>
    <t>票数</t>
  </si>
  <si>
    <t>答辩分（可不填）</t>
  </si>
  <si>
    <t>总分</t>
  </si>
  <si>
    <t>论文发表、发明专利、科研竞赛、研学项目等</t>
  </si>
  <si>
    <t>拟推荐</t>
  </si>
  <si>
    <t>G1119508</t>
  </si>
  <si>
    <t>马开元</t>
  </si>
  <si>
    <t>8/506</t>
  </si>
  <si>
    <t>国家奖学金</t>
  </si>
  <si>
    <t>G1119217</t>
  </si>
  <si>
    <t>许成奥</t>
  </si>
  <si>
    <t>2/506</t>
  </si>
  <si>
    <t xml:space="preserve">“中深杯”全国高校新能源汽车大数据创新创业大赛最佳方案奖
东南大学创新体验竞赛三等奖
东南大学第十六届程序设计大赛三等奖
东南大学机械设计大赛优秀奖
东南大学健康素养竞赛优秀奖
</t>
  </si>
  <si>
    <t>G1119408</t>
  </si>
  <si>
    <t>马康</t>
  </si>
  <si>
    <t>18/506</t>
  </si>
  <si>
    <t>“怦然心东”回校宣讲活动校级一等奖</t>
  </si>
  <si>
    <t>G1119403</t>
  </si>
  <si>
    <t>张冉</t>
  </si>
  <si>
    <t>4/506</t>
  </si>
  <si>
    <t xml:space="preserve">1. 2019年11月参加“全国高校新能源汽车大数据创新创业大赛”并获得“最佳方案奖” 
2.参加“第十届本科生创新体验竞赛”并与2020年1月获得校三等奖
3.参加“向经典致敬”诵读比赛并于2020年6月获得校三等奖
4.2019年12月获校广播台“优秀推送”
5.2019年10月获机械工程学院征文“优秀奖”
6.2019年10月获机械工程学院合唱比赛“优秀奖”
</t>
  </si>
  <si>
    <t>校长奖学金</t>
  </si>
  <si>
    <t>G1119421</t>
  </si>
  <si>
    <t>桂宇鹏</t>
  </si>
  <si>
    <t>9/506</t>
  </si>
  <si>
    <t>创新体验竞赛校级优秀奖</t>
  </si>
  <si>
    <t>G1119411</t>
  </si>
  <si>
    <t>郑德俊</t>
  </si>
  <si>
    <t>72/506</t>
  </si>
  <si>
    <t>G1119405</t>
  </si>
  <si>
    <t>闫禹霏</t>
  </si>
  <si>
    <t>30/506</t>
  </si>
  <si>
    <t>无</t>
  </si>
  <si>
    <t>G1119324</t>
  </si>
  <si>
    <t>栾浩麟</t>
  </si>
  <si>
    <t>11/506</t>
  </si>
  <si>
    <t>首选申请奖项</t>
  </si>
  <si>
    <t>折算素质分
（15%）（可不填）</t>
  </si>
  <si>
    <t>备注</t>
  </si>
  <si>
    <t>国家励志奖学金</t>
  </si>
  <si>
    <t>G1119417</t>
  </si>
  <si>
    <t>王非凡</t>
  </si>
  <si>
    <t>14/506</t>
  </si>
  <si>
    <t>G1119322</t>
  </si>
  <si>
    <t>冯卓韬</t>
  </si>
  <si>
    <t>218/506</t>
  </si>
  <si>
    <t>G1119422</t>
  </si>
  <si>
    <t>刘霄汉</t>
  </si>
  <si>
    <t>57/506</t>
  </si>
  <si>
    <t>G1119424</t>
  </si>
  <si>
    <t>祝忠博</t>
  </si>
  <si>
    <t>121/506</t>
  </si>
  <si>
    <t>G1119515</t>
  </si>
  <si>
    <t>杨文辉</t>
  </si>
  <si>
    <t>87/506</t>
  </si>
  <si>
    <t>G1119331</t>
  </si>
  <si>
    <t>王汀渊</t>
  </si>
  <si>
    <t>112/506</t>
  </si>
  <si>
    <t>土木结构竞赛趣味加载组</t>
  </si>
  <si>
    <t>G1119409</t>
  </si>
  <si>
    <t>胡学涛</t>
  </si>
  <si>
    <t>92/506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</si>
</sst>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_ "/>
    <numFmt numFmtId="177" formatCode="0.000_ "/>
  </numFmts>
  <fonts count="22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4" fillId="15" borderId="9" applyNumberFormat="0" applyAlignment="0" applyProtection="0">
      <alignment vertical="center"/>
    </xf>
    <xf numFmtId="0" fontId="8" fillId="15" borderId="6" applyNumberFormat="0" applyAlignment="0" applyProtection="0">
      <alignment vertical="center"/>
    </xf>
    <xf numFmtId="0" fontId="19" fillId="31" borderId="11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7" fontId="2" fillId="5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workbookViewId="0">
      <selection activeCell="D2" sqref="D$1:D$1048576"/>
    </sheetView>
  </sheetViews>
  <sheetFormatPr defaultColWidth="9" defaultRowHeight="13.5"/>
  <cols>
    <col min="5" max="5" width="17.5" customWidth="1"/>
    <col min="6" max="6" width="12.125" customWidth="1"/>
    <col min="9" max="9" width="10.625" customWidth="1"/>
    <col min="10" max="10" width="10" customWidth="1"/>
    <col min="11" max="11" width="72.375" customWidth="1"/>
  </cols>
  <sheetData>
    <row r="1" ht="20.25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42.75" spans="1:12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ht="34" customHeight="1" spans="1:12">
      <c r="A3" s="4">
        <v>2</v>
      </c>
      <c r="B3" s="10" t="s">
        <v>13</v>
      </c>
      <c r="C3" s="10" t="s">
        <v>14</v>
      </c>
      <c r="D3" s="10">
        <v>32</v>
      </c>
      <c r="E3" s="10">
        <f>D3/43*10</f>
        <v>7.44186046511628</v>
      </c>
      <c r="F3" s="10">
        <v>91.4762</v>
      </c>
      <c r="G3" s="10" t="s">
        <v>15</v>
      </c>
      <c r="H3" s="10">
        <v>37</v>
      </c>
      <c r="I3" s="13">
        <f>H3/37*30</f>
        <v>30</v>
      </c>
      <c r="J3" s="13">
        <f>I3+E3+F3*0.6</f>
        <v>92.3275804651163</v>
      </c>
      <c r="K3" s="4"/>
      <c r="L3" s="14" t="s">
        <v>16</v>
      </c>
    </row>
    <row r="4" ht="34" customHeight="1" spans="1:12">
      <c r="A4" s="4">
        <v>3</v>
      </c>
      <c r="B4" s="10" t="s">
        <v>17</v>
      </c>
      <c r="C4" s="10" t="s">
        <v>18</v>
      </c>
      <c r="D4" s="10">
        <v>34</v>
      </c>
      <c r="E4" s="10">
        <f>D4/43*10</f>
        <v>7.90697674418605</v>
      </c>
      <c r="F4" s="10">
        <v>92.83</v>
      </c>
      <c r="G4" s="10" t="s">
        <v>19</v>
      </c>
      <c r="H4" s="10">
        <v>35</v>
      </c>
      <c r="I4" s="13">
        <f>H4/37*30</f>
        <v>28.3783783783784</v>
      </c>
      <c r="J4" s="13">
        <f>I4+E4+F4*0.6</f>
        <v>91.9833551225644</v>
      </c>
      <c r="K4" s="15" t="s">
        <v>20</v>
      </c>
      <c r="L4" s="14" t="s">
        <v>16</v>
      </c>
    </row>
    <row r="5" ht="34" customHeight="1" spans="1:12">
      <c r="A5" s="4">
        <v>1</v>
      </c>
      <c r="B5" s="10" t="s">
        <v>21</v>
      </c>
      <c r="C5" s="10" t="s">
        <v>22</v>
      </c>
      <c r="D5" s="10">
        <v>43</v>
      </c>
      <c r="E5" s="10">
        <f>D5/43*10</f>
        <v>10</v>
      </c>
      <c r="F5" s="10">
        <v>90.5399</v>
      </c>
      <c r="G5" s="10" t="s">
        <v>23</v>
      </c>
      <c r="H5" s="10">
        <v>34</v>
      </c>
      <c r="I5" s="13">
        <f>H5/37*30</f>
        <v>27.5675675675676</v>
      </c>
      <c r="J5" s="13">
        <f>I5+E5+F5*0.6</f>
        <v>91.8915075675676</v>
      </c>
      <c r="K5" s="4" t="s">
        <v>24</v>
      </c>
      <c r="L5" s="14" t="s">
        <v>16</v>
      </c>
    </row>
    <row r="6" ht="34" customHeight="1" spans="1:12">
      <c r="A6" s="4">
        <v>4</v>
      </c>
      <c r="B6" s="10" t="s">
        <v>25</v>
      </c>
      <c r="C6" s="10" t="s">
        <v>26</v>
      </c>
      <c r="D6" s="10">
        <v>18</v>
      </c>
      <c r="E6" s="10">
        <f t="shared" ref="E3:E10" si="0">D6/43*10</f>
        <v>4.18604651162791</v>
      </c>
      <c r="F6" s="10">
        <v>92.4735</v>
      </c>
      <c r="G6" s="10" t="s">
        <v>27</v>
      </c>
      <c r="H6" s="10">
        <v>37</v>
      </c>
      <c r="I6" s="13">
        <f t="shared" ref="I3:I10" si="1">H6/37*30</f>
        <v>30</v>
      </c>
      <c r="J6" s="13">
        <f t="shared" ref="J3:J10" si="2">I6+E6+F6*0.6</f>
        <v>89.6701465116279</v>
      </c>
      <c r="K6" s="15" t="s">
        <v>28</v>
      </c>
      <c r="L6" s="14" t="s">
        <v>29</v>
      </c>
    </row>
    <row r="7" ht="28.5" spans="1:12">
      <c r="A7" s="4">
        <v>5</v>
      </c>
      <c r="B7" s="10" t="s">
        <v>30</v>
      </c>
      <c r="C7" s="10" t="s">
        <v>31</v>
      </c>
      <c r="D7" s="10">
        <v>36</v>
      </c>
      <c r="E7" s="10">
        <f t="shared" si="0"/>
        <v>8.37209302325581</v>
      </c>
      <c r="F7" s="10">
        <v>91.246</v>
      </c>
      <c r="G7" s="10" t="s">
        <v>32</v>
      </c>
      <c r="H7" s="10">
        <v>24</v>
      </c>
      <c r="I7" s="13">
        <f t="shared" si="1"/>
        <v>19.4594594594595</v>
      </c>
      <c r="J7" s="13">
        <f t="shared" si="2"/>
        <v>82.5791524827153</v>
      </c>
      <c r="K7" s="4" t="s">
        <v>33</v>
      </c>
      <c r="L7" s="14" t="s">
        <v>29</v>
      </c>
    </row>
    <row r="8" ht="14.25" spans="1:12">
      <c r="A8" s="4">
        <v>6</v>
      </c>
      <c r="B8" s="4" t="s">
        <v>34</v>
      </c>
      <c r="C8" s="4" t="s">
        <v>35</v>
      </c>
      <c r="D8" s="4">
        <v>17</v>
      </c>
      <c r="E8" s="4">
        <f t="shared" si="0"/>
        <v>3.95348837209302</v>
      </c>
      <c r="F8" s="4">
        <v>87.0349</v>
      </c>
      <c r="G8" s="4" t="s">
        <v>36</v>
      </c>
      <c r="H8" s="4">
        <v>17</v>
      </c>
      <c r="I8" s="16">
        <f t="shared" si="1"/>
        <v>13.7837837837838</v>
      </c>
      <c r="J8" s="16">
        <f t="shared" si="2"/>
        <v>69.9582121558768</v>
      </c>
      <c r="K8" s="4"/>
      <c r="L8" s="17"/>
    </row>
    <row r="9" ht="14.25" spans="1:12">
      <c r="A9" s="4">
        <v>7</v>
      </c>
      <c r="B9" s="4" t="s">
        <v>37</v>
      </c>
      <c r="C9" s="4" t="s">
        <v>38</v>
      </c>
      <c r="D9" s="4">
        <v>27</v>
      </c>
      <c r="E9" s="4">
        <f t="shared" si="0"/>
        <v>6.27906976744186</v>
      </c>
      <c r="F9" s="4">
        <v>89.9727</v>
      </c>
      <c r="G9" s="4" t="s">
        <v>39</v>
      </c>
      <c r="H9" s="4">
        <v>7</v>
      </c>
      <c r="I9" s="16">
        <f t="shared" si="1"/>
        <v>5.67567567567568</v>
      </c>
      <c r="J9" s="16">
        <f t="shared" si="2"/>
        <v>65.9383654431175</v>
      </c>
      <c r="K9" s="4" t="s">
        <v>40</v>
      </c>
      <c r="L9" s="17"/>
    </row>
    <row r="10" ht="14.25" spans="1:12">
      <c r="A10" s="4">
        <v>8</v>
      </c>
      <c r="B10" s="4" t="s">
        <v>41</v>
      </c>
      <c r="C10" s="4" t="s">
        <v>42</v>
      </c>
      <c r="D10" s="4">
        <v>4</v>
      </c>
      <c r="E10" s="4">
        <f t="shared" si="0"/>
        <v>0.930232558139535</v>
      </c>
      <c r="F10" s="11">
        <v>90.8397</v>
      </c>
      <c r="G10" s="12" t="s">
        <v>43</v>
      </c>
      <c r="H10" s="4">
        <v>9</v>
      </c>
      <c r="I10" s="16">
        <f t="shared" si="1"/>
        <v>7.2972972972973</v>
      </c>
      <c r="J10" s="16">
        <f t="shared" si="2"/>
        <v>62.7313498554368</v>
      </c>
      <c r="K10" s="4"/>
      <c r="L10" s="15"/>
    </row>
  </sheetData>
  <sortState ref="A3:M10">
    <sortCondition ref="J3" descending="1"/>
  </sortState>
  <mergeCells count="1">
    <mergeCell ref="A1:L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E2" sqref="E$1:E$1048576"/>
    </sheetView>
  </sheetViews>
  <sheetFormatPr defaultColWidth="9" defaultRowHeight="13.5"/>
  <cols>
    <col min="2" max="2" width="16" customWidth="1"/>
    <col min="6" max="6" width="13.75"/>
    <col min="9" max="9" width="12.625"/>
    <col min="10" max="10" width="28.625" customWidth="1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42.75" spans="1:11">
      <c r="A2" s="2" t="s">
        <v>1</v>
      </c>
      <c r="B2" s="2" t="s">
        <v>44</v>
      </c>
      <c r="C2" s="3" t="s">
        <v>2</v>
      </c>
      <c r="D2" s="2" t="s">
        <v>3</v>
      </c>
      <c r="E2" s="2" t="s">
        <v>4</v>
      </c>
      <c r="F2" s="2" t="s">
        <v>45</v>
      </c>
      <c r="G2" s="2" t="s">
        <v>6</v>
      </c>
      <c r="H2" s="2" t="s">
        <v>7</v>
      </c>
      <c r="I2" s="2" t="s">
        <v>10</v>
      </c>
      <c r="J2" s="2" t="s">
        <v>11</v>
      </c>
      <c r="K2" s="2" t="s">
        <v>46</v>
      </c>
    </row>
    <row r="3" ht="14.25" spans="1:11">
      <c r="A3" s="4">
        <v>1</v>
      </c>
      <c r="B3" s="5" t="s">
        <v>47</v>
      </c>
      <c r="C3" s="6" t="s">
        <v>48</v>
      </c>
      <c r="D3" s="6" t="s">
        <v>49</v>
      </c>
      <c r="E3" s="6">
        <v>14</v>
      </c>
      <c r="F3" s="7">
        <f t="shared" ref="F3:F10" si="0">E3/26*15</f>
        <v>8.07692307692308</v>
      </c>
      <c r="G3" s="6">
        <v>90.5332</v>
      </c>
      <c r="H3" s="6" t="s">
        <v>50</v>
      </c>
      <c r="I3" s="6">
        <f t="shared" ref="I3:I10" si="1">F3+G3*0.85</f>
        <v>85.0301430769231</v>
      </c>
      <c r="J3" s="6"/>
      <c r="K3" s="5" t="s">
        <v>12</v>
      </c>
    </row>
    <row r="4" ht="14.25" spans="1:11">
      <c r="A4" s="4">
        <v>2</v>
      </c>
      <c r="B4" s="5" t="s">
        <v>47</v>
      </c>
      <c r="C4" s="4" t="s">
        <v>51</v>
      </c>
      <c r="D4" s="4" t="s">
        <v>52</v>
      </c>
      <c r="E4" s="4">
        <v>26</v>
      </c>
      <c r="F4" s="7">
        <f t="shared" si="0"/>
        <v>15</v>
      </c>
      <c r="G4" s="4">
        <v>81.4038</v>
      </c>
      <c r="H4" s="4" t="s">
        <v>53</v>
      </c>
      <c r="I4" s="6">
        <f t="shared" si="1"/>
        <v>84.19323</v>
      </c>
      <c r="J4" s="4"/>
      <c r="K4" s="5" t="s">
        <v>12</v>
      </c>
    </row>
    <row r="5" ht="14.25" spans="1:11">
      <c r="A5" s="4">
        <v>3</v>
      </c>
      <c r="B5" s="5" t="s">
        <v>47</v>
      </c>
      <c r="C5" s="4" t="s">
        <v>34</v>
      </c>
      <c r="D5" s="4" t="s">
        <v>35</v>
      </c>
      <c r="E5" s="4">
        <v>17</v>
      </c>
      <c r="F5" s="7">
        <f t="shared" si="0"/>
        <v>9.80769230769231</v>
      </c>
      <c r="G5" s="4">
        <v>87.0349</v>
      </c>
      <c r="H5" s="4" t="s">
        <v>36</v>
      </c>
      <c r="I5" s="6">
        <f t="shared" si="1"/>
        <v>83.7873573076923</v>
      </c>
      <c r="J5" s="4"/>
      <c r="K5" s="5" t="s">
        <v>12</v>
      </c>
    </row>
    <row r="6" ht="14.25" spans="1:11">
      <c r="A6" s="4">
        <v>4</v>
      </c>
      <c r="B6" s="5" t="s">
        <v>47</v>
      </c>
      <c r="C6" s="4" t="s">
        <v>54</v>
      </c>
      <c r="D6" s="4" t="s">
        <v>55</v>
      </c>
      <c r="E6" s="4">
        <v>6</v>
      </c>
      <c r="F6" s="7">
        <f t="shared" si="0"/>
        <v>3.46153846153846</v>
      </c>
      <c r="G6" s="4">
        <v>88.0778</v>
      </c>
      <c r="H6" s="4" t="s">
        <v>56</v>
      </c>
      <c r="I6" s="6">
        <f t="shared" si="1"/>
        <v>78.3276684615385</v>
      </c>
      <c r="J6" s="4" t="s">
        <v>40</v>
      </c>
      <c r="K6" s="5" t="s">
        <v>12</v>
      </c>
    </row>
    <row r="7" ht="14.25" spans="1:11">
      <c r="A7" s="4">
        <v>5</v>
      </c>
      <c r="B7" s="5" t="s">
        <v>47</v>
      </c>
      <c r="C7" s="4" t="s">
        <v>57</v>
      </c>
      <c r="D7" s="4" t="s">
        <v>58</v>
      </c>
      <c r="E7" s="4">
        <v>11</v>
      </c>
      <c r="F7" s="7">
        <f t="shared" si="0"/>
        <v>6.34615384615385</v>
      </c>
      <c r="G7" s="4">
        <v>84.6548</v>
      </c>
      <c r="H7" s="4" t="s">
        <v>59</v>
      </c>
      <c r="I7" s="6">
        <f t="shared" si="1"/>
        <v>78.3027338461538</v>
      </c>
      <c r="J7" s="4"/>
      <c r="K7" s="5" t="s">
        <v>12</v>
      </c>
    </row>
    <row r="8" ht="14.25" spans="1:11">
      <c r="A8" s="4">
        <v>6</v>
      </c>
      <c r="B8" s="5" t="s">
        <v>47</v>
      </c>
      <c r="C8" s="8" t="s">
        <v>60</v>
      </c>
      <c r="D8" s="8" t="s">
        <v>61</v>
      </c>
      <c r="E8" s="8">
        <v>7</v>
      </c>
      <c r="F8" s="7">
        <f t="shared" si="0"/>
        <v>4.03846153846154</v>
      </c>
      <c r="G8" s="9">
        <v>86.5967</v>
      </c>
      <c r="H8" s="8" t="s">
        <v>62</v>
      </c>
      <c r="I8" s="6">
        <f t="shared" si="1"/>
        <v>77.6456565384615</v>
      </c>
      <c r="J8" s="8"/>
      <c r="K8" s="5" t="s">
        <v>12</v>
      </c>
    </row>
    <row r="9" ht="14.25" spans="1:11">
      <c r="A9" s="4">
        <v>7</v>
      </c>
      <c r="B9" s="5" t="s">
        <v>47</v>
      </c>
      <c r="C9" s="4" t="s">
        <v>63</v>
      </c>
      <c r="D9" s="4" t="s">
        <v>64</v>
      </c>
      <c r="E9" s="4">
        <v>8</v>
      </c>
      <c r="F9" s="7">
        <f t="shared" si="0"/>
        <v>4.61538461538462</v>
      </c>
      <c r="G9" s="4">
        <v>85.4042</v>
      </c>
      <c r="H9" s="4" t="s">
        <v>65</v>
      </c>
      <c r="I9" s="6">
        <f t="shared" si="1"/>
        <v>77.2089546153846</v>
      </c>
      <c r="J9" s="4" t="s">
        <v>66</v>
      </c>
      <c r="K9" s="5" t="s">
        <v>12</v>
      </c>
    </row>
    <row r="10" ht="14.25" spans="1:11">
      <c r="A10" s="4">
        <v>8</v>
      </c>
      <c r="B10" s="5" t="s">
        <v>47</v>
      </c>
      <c r="C10" s="4" t="s">
        <v>67</v>
      </c>
      <c r="D10" s="4" t="s">
        <v>68</v>
      </c>
      <c r="E10" s="8">
        <v>6</v>
      </c>
      <c r="F10" s="7">
        <f t="shared" si="0"/>
        <v>3.46153846153846</v>
      </c>
      <c r="G10" s="8">
        <v>86.5696</v>
      </c>
      <c r="H10" s="8" t="s">
        <v>69</v>
      </c>
      <c r="I10" s="6">
        <f t="shared" si="1"/>
        <v>77.0456984615385</v>
      </c>
      <c r="J10" s="8"/>
      <c r="K10" s="5" t="s">
        <v>12</v>
      </c>
    </row>
  </sheetData>
  <sortState ref="A3:L10">
    <sortCondition ref="I3" descending="1"/>
  </sortState>
  <mergeCells count="1">
    <mergeCell ref="A1:K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国校奖学金汇总</vt:lpstr>
      <vt:lpstr>国家励志奖学金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其上</cp:lastModifiedBy>
  <dcterms:created xsi:type="dcterms:W3CDTF">2020-09-27T02:59:00Z</dcterms:created>
  <dcterms:modified xsi:type="dcterms:W3CDTF">2020-09-27T05:44:22Z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